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e1e697abd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worksheet" sheetId="1" r:id="R9856dbeadf6a45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%"/>
    <x:numFmt numFmtId="202" formatCode="0"/>
  </x:numFmts>
  <x:fonts count="8">
    <x:font>
      <x:sz val="11"/>
      <x:name val="Carlito"/>
    </x:font>
    <x:font>
      <x:b/>
      <x:sz val="15"/>
      <x:color rgb="FF1F2B29"/>
      <x:name val="Arial"/>
    </x:font>
    <x:font>
      <x:b/>
      <x:sz val="10"/>
      <x:color rgb="FF1F2B29"/>
      <x:name val="Arial"/>
    </x:font>
    <x:font>
      <x:sz val="10"/>
      <x:color rgb="FF1F2B29"/>
      <x:name val="Arial"/>
    </x:font>
    <x:font>
      <x:i/>
      <x:sz val="10"/>
      <x:color rgb="FF1F2B29"/>
      <x:name val="Arial"/>
    </x:font>
    <x:font>
      <x:b/>
      <x:sz val="10"/>
      <x:color rgb="FFFFFFFF"/>
      <x:name val="Arial"/>
    </x:font>
    <x:font>
      <x:sz val="9"/>
      <x:color rgb="FF1F2B29"/>
      <x:name val="Arial"/>
    </x:font>
    <x:font>
      <x:b/>
      <x:sz val="13"/>
      <x:color rgb="FF1E665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665E"/>
      </x:patternFill>
    </x:fill>
    <x:fill>
      <x:patternFill patternType="solid">
        <x:fgColor rgb="FFFFF2D6"/>
      </x:patternFill>
    </x:fill>
  </x:fills>
  <x:borders count="2">
    <x:border/>
    <x:border>
      <x:bottom style="thin">
        <x:color rgb="FF1E665E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3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3" fillId="3" borderId="0" xfId="0" applyNumberFormat="1" applyFont="1" applyFill="1" applyBorder="1"/>
    <x:xf numFmtId="200" fontId="3" fillId="3" borderId="0" xfId="0" applyNumberFormat="1" applyFont="1" applyFill="1" applyBorder="1"/>
    <x:xf numFmtId="201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b6d40befd4e7a" /><Relationship Type="http://schemas.openxmlformats.org/officeDocument/2006/relationships/theme" Target="/xl/theme/theme1.xml" Id="R96bf236d54b54e83" /><Relationship Type="http://schemas.openxmlformats.org/officeDocument/2006/relationships/sharedStrings" Target="/xl/sharedStrings.xml" Id="Rc62848975e3647d0" /><Relationship Type="http://schemas.openxmlformats.org/officeDocument/2006/relationships/worksheet" Target="/xl/worksheets/sheet1.xml" Id="R9856dbeadf6a45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</x:cols>
  <x:sheetData>
    <x:row r="2">
      <x:c r="A2" s="1" t="str">
        <x:v>Project cost worksheet</x:v>
      </x:c>
      <x:c r="B2" s="4"/>
    </x:row>
    <x:row r="3">
      <x:c r="A3" s="5"/>
      <x:c r="B3" s="5"/>
    </x:row>
    <x:row r="4">
      <x:c r="A4" s="6" t="str">
        <x:v>Example inputs. Replace the amber cells with your own assumptions.</x:v>
      </x:c>
      <x:c r="B4" s="4"/>
    </x:row>
    <x:row r="5">
      <x:c r="A5" s="4"/>
      <x:c r="B5" s="4"/>
    </x:row>
    <x:row r="6" ht="22" customHeight="1">
      <x:c r="A6" s="3" t="str">
        <x:v>Required unit price</x:v>
      </x:c>
      <x:c r="B6" s="12" t="n">
        <x:f>IF(B32="Ready",(B37+B28)/(B14*(1-B27-B29)),"")</x:f>
        <x:v>9</x:v>
      </x:c>
    </x:row>
    <x:row r="7" ht="22" customHeight="1">
      <x:c r="A7" s="3" t="str">
        <x:v>Cost per saleable item</x:v>
      </x:c>
      <x:c r="B7" s="13" t="n">
        <x:f>IF(B32="Ready",B36,"")</x:f>
        <x:v>5</x:v>
      </x:c>
    </x:row>
    <x:row r="8" ht="22" customHeight="1">
      <x:c r="A8" s="3" t="str">
        <x:v>Order cost</x:v>
      </x:c>
      <x:c r="B8" s="13" t="n">
        <x:f>IF(B32="Ready",B37,"")</x:f>
        <x:v>60</x:v>
      </x:c>
    </x:row>
    <x:row r="9" ht="22" customHeight="1">
      <x:c r="A9" s="3" t="str">
        <x:v>Fee at required price</x:v>
      </x:c>
      <x:c r="B9" s="13" t="n">
        <x:f>IF(B32="Ready",B6*B14*B27+B28,"")</x:f>
        <x:v>2.9999999999999996</x:v>
      </x:c>
    </x:row>
    <x:row r="10" ht="22" customHeight="1">
      <x:c r="A10" s="3" t="str">
        <x:v>Profit at optional selling price</x:v>
      </x:c>
      <x:c r="B10" s="13" t="str">
        <x:f>IF(AND(B32="Ready",ISNUMBER(B30),B30&gt;=0),B30*B14*(1-B27)-B28-B37,"")</x:f>
      </x:c>
    </x:row>
    <x:row r="11" ht="22" customHeight="1">
      <x:c r="A11" s="3" t="str">
        <x:v>Margin at optional selling price</x:v>
      </x:c>
      <x:c r="B11" s="14" t="str">
        <x:f>IF(AND(B32="Ready",ISNUMBER(B30),B30&gt;0),B10/(B30*B14),"")</x:f>
      </x:c>
    </x:row>
    <x:row r="12">
      <x:c r="A12" s="4"/>
      <x:c r="B12" s="4"/>
    </x:row>
    <x:row r="13">
      <x:c r="A13" s="8" t="str">
        <x:v>Editable example inputs</x:v>
      </x:c>
      <x:c r="B13" s="8"/>
    </x:row>
    <x:row r="14">
      <x:c r="A14" s="4" t="str">
        <x:v>Saleable quantity</x:v>
      </x:c>
      <x:c r="B14" s="15" t="n">
        <x:v>10</x:v>
      </x:c>
    </x:row>
    <x:row r="15">
      <x:c r="A15" s="4" t="str">
        <x:v>Materials per attempt ($)</x:v>
      </x:c>
      <x:c r="B15" s="16" t="n">
        <x:v>5</x:v>
      </x:c>
    </x:row>
    <x:row r="16">
      <x:c r="A16" s="4" t="str">
        <x:v>Labor minutes per attempt</x:v>
      </x:c>
      <x:c r="B16" s="9" t="n">
        <x:v>0</x:v>
      </x:c>
    </x:row>
    <x:row r="17">
      <x:c r="A17" s="4" t="str">
        <x:v>Hourly labor rate ($/hour)</x:v>
      </x:c>
      <x:c r="B17" s="16" t="n">
        <x:v>0</x:v>
      </x:c>
    </x:row>
    <x:row r="18">
      <x:c r="A18" s="4" t="str">
        <x:v>Device watts</x:v>
      </x:c>
      <x:c r="B18" s="9" t="n">
        <x:v>0</x:v>
      </x:c>
    </x:row>
    <x:row r="19">
      <x:c r="A19" s="4" t="str">
        <x:v>Active minutes</x:v>
      </x:c>
      <x:c r="B19" s="9" t="n">
        <x:v>0</x:v>
      </x:c>
    </x:row>
    <x:row r="20">
      <x:c r="A20" s="4" t="str">
        <x:v>Electricity price ($/kWh)</x:v>
      </x:c>
      <x:c r="B20" s="16" t="n">
        <x:v>0</x:v>
      </x:c>
    </x:row>
    <x:row r="21">
      <x:c r="A21" s="4" t="str">
        <x:v>Waste or failed-attempt rate (%)</x:v>
      </x:c>
      <x:c r="B21" s="17" t="n">
        <x:v>0</x:v>
      </x:c>
    </x:row>
    <x:row r="22">
      <x:c r="A22" s="4" t="str">
        <x:v>Packaging per saleable item ($)</x:v>
      </x:c>
      <x:c r="B22" s="16" t="n">
        <x:v>0</x:v>
      </x:c>
    </x:row>
    <x:row r="23">
      <x:c r="A23" s="4" t="str">
        <x:v>Other cost per item ($)</x:v>
      </x:c>
      <x:c r="B23" s="16" t="n">
        <x:v>0</x:v>
      </x:c>
    </x:row>
    <x:row r="24">
      <x:c r="A24" s="4" t="str">
        <x:v>Setup labor per order ($)</x:v>
      </x:c>
      <x:c r="B24" s="16" t="n">
        <x:v>10</x:v>
      </x:c>
    </x:row>
    <x:row r="25">
      <x:c r="A25" s="4" t="str">
        <x:v>Other order costs ($)</x:v>
      </x:c>
      <x:c r="B25" s="16" t="n">
        <x:v>0</x:v>
      </x:c>
    </x:row>
    <x:row r="26">
      <x:c r="A26" s="4" t="str">
        <x:v>Seller-paid shipping ($)</x:v>
      </x:c>
      <x:c r="B26" s="16" t="n">
        <x:v>0</x:v>
      </x:c>
    </x:row>
    <x:row r="27">
      <x:c r="A27" s="4" t="str">
        <x:v>Transaction percentage fee (%)</x:v>
      </x:c>
      <x:c r="B27" s="17" t="n">
        <x:v>0.03</x:v>
      </x:c>
    </x:row>
    <x:row r="28">
      <x:c r="A28" s="4" t="str">
        <x:v>Fixed order fee ($)</x:v>
      </x:c>
      <x:c r="B28" s="16" t="n">
        <x:v>0.3</x:v>
      </x:c>
    </x:row>
    <x:row r="29">
      <x:c r="A29" s="4" t="str">
        <x:v>Target margin (%)</x:v>
      </x:c>
      <x:c r="B29" s="17" t="n">
        <x:v>0.3</x:v>
      </x:c>
    </x:row>
    <x:row r="30">
      <x:c r="A30" s="4" t="str">
        <x:v>Optional selling price ($)</x:v>
      </x:c>
      <x:c r="B30" s="16"/>
    </x:row>
    <x:row r="31">
      <x:c r="A31" s="4"/>
      <x:c r="B31" s="4"/>
    </x:row>
    <x:row r="32">
      <x:c r="A32" s="8" t="str">
        <x:v>Input status</x:v>
      </x:c>
      <x:c r="B32" s="8" t="str">
        <x:f>IF(COUNT(B14:B29)&lt;&gt;16,"Complete numeric inputs",IF(OR(B14&lt;1,B14&lt;&gt;INT(B14),B15&lt;0,B16&lt;0,B17&lt;0,B18&lt;0,B19&lt;0,B20&lt;0,B21&lt;0,B21&gt;=1,B22&lt;0,B23&lt;0,B24&lt;0,B25&lt;0,B26&lt;0,B27&lt;0,B28&lt;0,B29&lt;0,B27+B29&gt;=1,AND(B30&lt;&gt;"",OR(NOT(ISNUMBER(B30)),B30&lt;0))),"Fix invalid inputs","Ready"))</x:f>
        <x:v>Ready</x:v>
      </x:c>
    </x:row>
    <x:row r="33">
      <x:c r="A33" s="4" t="str">
        <x:v>Yield</x:v>
      </x:c>
      <x:c r="B33" s="14" t="n">
        <x:f>IF(B32="Ready",1-B21,"")</x:f>
        <x:v>1</x:v>
      </x:c>
    </x:row>
    <x:row r="34">
      <x:c r="A34" s="4" t="str">
        <x:v>Energy per attempt</x:v>
      </x:c>
      <x:c r="B34" s="13" t="n">
        <x:f>IF(B32="Ready",B18/1000*B19/60*B20,"")</x:f>
        <x:v>0</x:v>
      </x:c>
    </x:row>
    <x:row r="35">
      <x:c r="A35" s="4" t="str">
        <x:v>Labor per attempt</x:v>
      </x:c>
      <x:c r="B35" s="13" t="n">
        <x:f>IF(B32="Ready",B16/60*B17,"")</x:f>
        <x:v>0</x:v>
      </x:c>
    </x:row>
    <x:row r="36">
      <x:c r="A36" s="4" t="str">
        <x:v>Cost per saleable item</x:v>
      </x:c>
      <x:c r="B36" s="13" t="n">
        <x:f>IF(B32="Ready",(B15+B34+B35)/B33+B22+B23,"")</x:f>
        <x:v>5</x:v>
      </x:c>
    </x:row>
    <x:row r="37">
      <x:c r="A37" s="4" t="str">
        <x:v>Order cost</x:v>
      </x:c>
      <x:c r="B37" s="13" t="n">
        <x:f>IF(B32="Ready",B14*B36+B24+B25+B26,"")</x:f>
        <x:v>60</x:v>
      </x:c>
    </x:row>
    <x:row r="38">
      <x:c r="A38" s="4"/>
      <x:c r="B38" s="4"/>
    </x:row>
    <x:row r="39">
      <x:c r="A39" s="10" t="str">
        <x:v>Fee and margin use merchandise revenue; exclude separately charged shipping and tax.</x:v>
      </x:c>
      <x:c r="B39" s="4"/>
    </x:row>
    <x:row r="40">
      <x:c r="A40" s="10" t="str">
        <x:v>Example check: 10 items at $5 cost, $10 setup, $0.30 fixed fee, 3% fee, and 30% margin give $9.00 per item.</x:v>
      </x:c>
      <x:c r="B40" s="4"/>
    </x:row>
    <x:row r="41">
      <x:c r="A41" s="10" t="str">
        <x:v>Fresh example template: entries from the website are not imported into this file.</x:v>
      </x:c>
      <x:c r="B41" s="4"/>
    </x:row>
    <x:row r="42">
      <x:c r="A42" s="4"/>
      <x:c r="B42" s="4"/>
    </x:row>
    <x:row r="43">
      <x:c r="A43" s="4"/>
      <x:c r="B43" s="4"/>
    </x:row>
    <x:row r="44">
      <x:c r="A44" s="4"/>
      <x:c r="B44" s="4"/>
    </x:row>
    <x:row r="45">
      <x:c r="A45" s="4"/>
      <x:c r="B45" s="4"/>
    </x:row>
  </x:sheetData>
  <x:dataValidations count="1">
    <x:dataValidation type="whole" operator="between" sqref="B14">
      <x:formula1>1</x:formula1>
      <x:formula2>1000000</x:formula2>
    </x:dataValidation>
  </x:dataValidations>
  <x:pageMargins left="0.7" right="0.7" top="0.75" bottom="0.75" header="0.3" footer="0.3"/>
</x:worksheet>
</file>